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ine export s.r.o\WEB - degustujem.cz\"/>
    </mc:Choice>
  </mc:AlternateContent>
  <bookViews>
    <workbookView xWindow="480" yWindow="1335" windowWidth="18195" windowHeight="10560" activeTab="1"/>
  </bookViews>
  <sheets>
    <sheet name="Ceník vín" sheetId="10" r:id="rId1"/>
    <sheet name="Kazety a služby" sheetId="11" r:id="rId2"/>
  </sheets>
  <definedNames>
    <definedName name="_xlnm.Print_Area" localSheetId="0">'Ceník vín'!$A$1:$G$53</definedName>
  </definedNames>
  <calcPr calcId="162913"/>
</workbook>
</file>

<file path=xl/calcChain.xml><?xml version="1.0" encoding="utf-8"?>
<calcChain xmlns="http://schemas.openxmlformats.org/spreadsheetml/2006/main">
  <c r="D18" i="11" l="1"/>
  <c r="D16" i="11"/>
  <c r="D15" i="11"/>
  <c r="D13" i="11"/>
  <c r="D11" i="11"/>
  <c r="D10" i="11"/>
  <c r="D8" i="11"/>
  <c r="D7" i="11"/>
  <c r="D5" i="11"/>
  <c r="I44" i="10" l="1"/>
  <c r="G44" i="10"/>
  <c r="G45" i="10"/>
  <c r="I45" i="10" s="1"/>
  <c r="G51" i="10"/>
  <c r="G50" i="10"/>
  <c r="G49" i="10"/>
  <c r="G48" i="10"/>
  <c r="G47" i="10"/>
  <c r="G46" i="10"/>
  <c r="G37" i="10" l="1"/>
  <c r="I37" i="10" s="1"/>
  <c r="G35" i="10"/>
  <c r="I35" i="10" s="1"/>
  <c r="G31" i="10"/>
  <c r="I31" i="10" s="1"/>
  <c r="G42" i="10"/>
  <c r="G41" i="10"/>
  <c r="G40" i="10"/>
  <c r="G39" i="10"/>
  <c r="G38" i="10"/>
  <c r="G36" i="10"/>
  <c r="G34" i="10"/>
  <c r="G33" i="10"/>
  <c r="G32" i="10"/>
  <c r="G30" i="10"/>
  <c r="G28" i="10"/>
  <c r="G27" i="10"/>
  <c r="I27" i="10" s="1"/>
  <c r="G26" i="10"/>
  <c r="I26" i="10" s="1"/>
  <c r="G24" i="10"/>
  <c r="I24" i="10" s="1"/>
  <c r="G23" i="10"/>
  <c r="I23" i="10" s="1"/>
  <c r="G22" i="10"/>
  <c r="I22" i="10" s="1"/>
  <c r="G21" i="10"/>
  <c r="I21" i="10" s="1"/>
  <c r="G20" i="10"/>
  <c r="I20" i="10" s="1"/>
  <c r="G18" i="10"/>
  <c r="I18" i="10" s="1"/>
  <c r="G17" i="10"/>
  <c r="I17" i="10" s="1"/>
  <c r="G16" i="10"/>
  <c r="I16" i="10" s="1"/>
  <c r="G15" i="10"/>
  <c r="I15" i="10" s="1"/>
  <c r="G14" i="10"/>
  <c r="I14" i="10" s="1"/>
  <c r="G13" i="10"/>
  <c r="I13" i="10" s="1"/>
  <c r="G12" i="10"/>
  <c r="I12" i="10" s="1"/>
  <c r="G11" i="10"/>
  <c r="I11" i="10" s="1"/>
  <c r="G10" i="10"/>
  <c r="I10" i="10" s="1"/>
  <c r="G9" i="10"/>
  <c r="I9" i="10" s="1"/>
  <c r="G8" i="10"/>
  <c r="I8" i="10" s="1"/>
  <c r="G7" i="10"/>
  <c r="I7" i="10" s="1"/>
  <c r="G6" i="10"/>
  <c r="G5" i="10"/>
  <c r="I5" i="10" s="1"/>
  <c r="G4" i="10"/>
  <c r="G3" i="10"/>
  <c r="I4" i="10" l="1"/>
  <c r="I50" i="10" l="1"/>
  <c r="I49" i="10" l="1"/>
  <c r="I48" i="10"/>
  <c r="I41" i="10" l="1"/>
  <c r="I42" i="10" l="1"/>
  <c r="I40" i="10"/>
  <c r="I39" i="10"/>
  <c r="I38" i="10"/>
  <c r="I36" i="10"/>
  <c r="I34" i="10"/>
  <c r="I33" i="10"/>
  <c r="I32" i="10"/>
  <c r="I30" i="10"/>
  <c r="I28" i="10"/>
  <c r="H52" i="10" l="1"/>
  <c r="I51" i="10" l="1"/>
  <c r="I47" i="10"/>
  <c r="I46" i="10"/>
  <c r="I6" i="10"/>
  <c r="I3" i="10"/>
  <c r="I52" i="10" l="1"/>
  <c r="D4" i="11"/>
  <c r="D3" i="11"/>
</calcChain>
</file>

<file path=xl/sharedStrings.xml><?xml version="1.0" encoding="utf-8"?>
<sst xmlns="http://schemas.openxmlformats.org/spreadsheetml/2006/main" count="214" uniqueCount="88">
  <si>
    <t>0,75L</t>
  </si>
  <si>
    <t>SLUŽBY</t>
  </si>
  <si>
    <t>Příprava tisku</t>
  </si>
  <si>
    <t>Visačka</t>
  </si>
  <si>
    <t>Taška papírová</t>
  </si>
  <si>
    <t>Odnosky</t>
  </si>
  <si>
    <t>DUO přírodní hnědá s logem vína z Moravy vína z Čech</t>
  </si>
  <si>
    <t>Kazeta černá</t>
  </si>
  <si>
    <t>polosuché</t>
  </si>
  <si>
    <t>Ryzlink rýnský</t>
  </si>
  <si>
    <t>1  - luxusní černá kazeta s víkem na 1 lahev vína</t>
  </si>
  <si>
    <t>2  - luxusní černá kazeta s víkem na 2 lahve vína</t>
  </si>
  <si>
    <t>Kazeta bez vína, 1 x sklenička z vysoce kvalitního křišťálového skla 350 ml</t>
  </si>
  <si>
    <t>Cuvée Element IGNIS</t>
  </si>
  <si>
    <t>sladké</t>
  </si>
  <si>
    <t>výběr z hroznů</t>
  </si>
  <si>
    <t>suché</t>
  </si>
  <si>
    <t>Cuvée Element AQUA</t>
  </si>
  <si>
    <t>Dornfelder</t>
  </si>
  <si>
    <t>Hibernal</t>
  </si>
  <si>
    <t>Medaile</t>
  </si>
  <si>
    <t>Dárková kazeta Křišťál  černá</t>
  </si>
  <si>
    <t>Rulandské šedé</t>
  </si>
  <si>
    <t>Ryzlink vlašský</t>
  </si>
  <si>
    <t>OBJEM</t>
  </si>
  <si>
    <t>KATEG.</t>
  </si>
  <si>
    <t>ROČNÍK</t>
  </si>
  <si>
    <t>JAKOST</t>
  </si>
  <si>
    <t>ODRŮDA</t>
  </si>
  <si>
    <t xml:space="preserve">Vinař Jiří Uherek - Dolní Bojanovice </t>
  </si>
  <si>
    <t>CENA S DPH</t>
  </si>
  <si>
    <t>Vinař Šimon Konečný - Čejkovice</t>
  </si>
  <si>
    <t>výběr z cibéb</t>
  </si>
  <si>
    <t xml:space="preserve">Cuvée Element TERRA </t>
  </si>
  <si>
    <t>Sauvignon</t>
  </si>
  <si>
    <t>Pálava</t>
  </si>
  <si>
    <t>polosladké</t>
  </si>
  <si>
    <t>0,375L</t>
  </si>
  <si>
    <t>Neronet</t>
  </si>
  <si>
    <t>Chardonnay</t>
  </si>
  <si>
    <t>Vinař Libor Veverka - Čejkovice</t>
  </si>
  <si>
    <t>Muškát moravský</t>
  </si>
  <si>
    <t>pozdní sběr</t>
  </si>
  <si>
    <t>brut</t>
  </si>
  <si>
    <t>Milan Bydžovský - email.  obchod@degustujem.cz  tel. - 777 245 566</t>
  </si>
  <si>
    <t>Tramín</t>
  </si>
  <si>
    <t>Gewürztraminer</t>
  </si>
  <si>
    <t>Frankovka</t>
  </si>
  <si>
    <t>Cabernet Sauvignon</t>
  </si>
  <si>
    <t>Pinot Noir</t>
  </si>
  <si>
    <t>Cuvée Hrdost</t>
  </si>
  <si>
    <t>Extra Brut</t>
  </si>
  <si>
    <t>Zweigeltrebe Rosé</t>
  </si>
  <si>
    <t>Zweigeltrebe</t>
  </si>
  <si>
    <t>Cabernet Moravia</t>
  </si>
  <si>
    <t>Secco - Frizzante</t>
  </si>
  <si>
    <t>Veltlínské zelené</t>
  </si>
  <si>
    <t>Pinot noir</t>
  </si>
  <si>
    <t>ŘADA CUVÉE ELEMENT</t>
  </si>
  <si>
    <t>BEZ DPH</t>
  </si>
  <si>
    <t>S DPH</t>
  </si>
  <si>
    <t xml:space="preserve">Sekt 5. Element </t>
  </si>
  <si>
    <t>Cuvée Element VENTUS</t>
  </si>
  <si>
    <t>Moravské zemské</t>
  </si>
  <si>
    <t>23/24</t>
  </si>
  <si>
    <t>DALŠÍ PRODUKTY</t>
  </si>
  <si>
    <t>Bezinka fermentovaná</t>
  </si>
  <si>
    <t>Vinařův Svařák</t>
  </si>
  <si>
    <t>5 lit.</t>
  </si>
  <si>
    <t>10 lit.</t>
  </si>
  <si>
    <t xml:space="preserve">KS </t>
  </si>
  <si>
    <t>perlivé víno</t>
  </si>
  <si>
    <t>šumivé víno</t>
  </si>
  <si>
    <t>kabinetní víno</t>
  </si>
  <si>
    <t>perlivý nápoj</t>
  </si>
  <si>
    <t>červené víno</t>
  </si>
  <si>
    <t>Tri Sekt Cuvée Čejkovice</t>
  </si>
  <si>
    <t>Objednávka musí být vždy násobek 6 ti. lahví v min. počtu 120 lahví</t>
  </si>
  <si>
    <t>Doprava zdarma, platba na fakturu, splatnost 14 dní</t>
  </si>
  <si>
    <t>0,5L</t>
  </si>
  <si>
    <r>
      <t xml:space="preserve">Cuvée Trojka - </t>
    </r>
    <r>
      <rPr>
        <b/>
        <sz val="8"/>
        <color theme="1"/>
        <rFont val="Cambria"/>
        <family val="1"/>
        <charset val="238"/>
        <scheme val="major"/>
      </rPr>
      <t>NER/ZW/MER</t>
    </r>
  </si>
  <si>
    <t>Frizzante - Muškát moravský</t>
  </si>
  <si>
    <r>
      <t xml:space="preserve">Solaris              </t>
    </r>
    <r>
      <rPr>
        <b/>
        <sz val="8"/>
        <color theme="1"/>
        <rFont val="Cambria"/>
        <family val="1"/>
        <charset val="238"/>
        <scheme val="major"/>
      </rPr>
      <t>zb cukr 135 g/l</t>
    </r>
    <r>
      <rPr>
        <b/>
        <sz val="11"/>
        <color theme="1"/>
        <rFont val="Cambria"/>
        <family val="1"/>
        <charset val="238"/>
        <scheme val="major"/>
      </rPr>
      <t xml:space="preserve"> </t>
    </r>
  </si>
  <si>
    <t>Kazeta MONO přírodní hnědá</t>
  </si>
  <si>
    <t>Kazeta DUO     přírodní hnědá</t>
  </si>
  <si>
    <t>Dotisk loga - stříbrná medaile (v plných barvách)  od 100  kusů</t>
  </si>
  <si>
    <t>Dotisk loga - zlatá medaile       (v plných barvách)  od 100  kusů</t>
  </si>
  <si>
    <t>Papírová visačka s logem - minimální počet 100 kusů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</si>
</sst>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sz val="8"/>
      <name val="Tahoma"/>
      <family val="2"/>
      <charset val="238"/>
    </font>
    <font>
      <strike/>
      <sz val="1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9"/>
      <color theme="1"/>
      <name val="Tahoma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8"/>
      <color theme="1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0" xfId="0"/>
    <xf numFmtId="0" fontId="0" fillId="0" borderId="1" xfId="0" applyFont="1" applyBorder="1"/>
    <xf numFmtId="164" fontId="0" fillId="0" borderId="1" xfId="0" applyNumberFormat="1" applyFont="1" applyBorder="1" applyAlignment="1">
      <alignment horizontal="right"/>
    </xf>
    <xf numFmtId="0" fontId="4" fillId="0" borderId="1" xfId="1" applyFont="1" applyBorder="1"/>
    <xf numFmtId="164" fontId="4" fillId="0" borderId="1" xfId="1" applyNumberFormat="1" applyFont="1" applyBorder="1" applyAlignment="1">
      <alignment horizontal="right"/>
    </xf>
    <xf numFmtId="0" fontId="4" fillId="0" borderId="1" xfId="1" applyFont="1" applyFill="1" applyBorder="1"/>
    <xf numFmtId="9" fontId="0" fillId="0" borderId="1" xfId="0" applyNumberFormat="1" applyFont="1" applyBorder="1"/>
    <xf numFmtId="0" fontId="0" fillId="0" borderId="1" xfId="0" applyFont="1" applyFill="1" applyBorder="1"/>
    <xf numFmtId="0" fontId="0" fillId="0" borderId="1" xfId="0" applyFont="1" applyBorder="1" applyAlignment="1">
      <alignment horizontal="left"/>
    </xf>
    <xf numFmtId="164" fontId="0" fillId="0" borderId="1" xfId="0" applyNumberFormat="1" applyFont="1" applyBorder="1"/>
    <xf numFmtId="0" fontId="1" fillId="0" borderId="0" xfId="0" applyFont="1"/>
    <xf numFmtId="2" fontId="0" fillId="0" borderId="0" xfId="0" applyNumberFormat="1" applyFont="1"/>
    <xf numFmtId="2" fontId="8" fillId="0" borderId="1" xfId="0" applyNumberFormat="1" applyFont="1" applyFill="1" applyBorder="1" applyAlignment="1">
      <alignment horizontal="right" vertical="center" wrapText="1"/>
    </xf>
    <xf numFmtId="2" fontId="9" fillId="0" borderId="1" xfId="0" applyNumberFormat="1" applyFont="1" applyFill="1" applyBorder="1" applyAlignment="1">
      <alignment horizontal="right" vertic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44" fontId="15" fillId="0" borderId="1" xfId="0" applyNumberFormat="1" applyFont="1" applyBorder="1" applyAlignment="1">
      <alignment horizontal="center"/>
    </xf>
    <xf numFmtId="44" fontId="0" fillId="0" borderId="1" xfId="0" applyNumberFormat="1" applyBorder="1"/>
    <xf numFmtId="44" fontId="0" fillId="0" borderId="0" xfId="0" applyNumberFormat="1"/>
    <xf numFmtId="0" fontId="13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4" fillId="0" borderId="1" xfId="0" applyFont="1" applyBorder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left"/>
    </xf>
    <xf numFmtId="0" fontId="6" fillId="2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2" borderId="1" xfId="1" applyFont="1" applyFill="1" applyBorder="1"/>
    <xf numFmtId="0" fontId="6" fillId="2" borderId="1" xfId="1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FF66"/>
      <color rgb="FF33CCFF"/>
      <color rgb="FFFF00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opLeftCell="A46" zoomScale="110" zoomScaleNormal="110" workbookViewId="0">
      <selection activeCell="I61" sqref="I61"/>
    </sheetView>
  </sheetViews>
  <sheetFormatPr defaultRowHeight="15" x14ac:dyDescent="0.25"/>
  <cols>
    <col min="1" max="1" width="30" style="1" customWidth="1"/>
    <col min="2" max="2" width="14" style="1" customWidth="1"/>
    <col min="3" max="3" width="7" style="1" customWidth="1"/>
    <col min="4" max="4" width="9.5703125" style="1" customWidth="1"/>
    <col min="5" max="5" width="7.85546875" style="1" customWidth="1"/>
    <col min="6" max="6" width="9.140625" style="12" customWidth="1"/>
    <col min="7" max="7" width="9.85546875" style="12" customWidth="1"/>
    <col min="8" max="8" width="7.28515625" customWidth="1"/>
    <col min="9" max="9" width="14" style="27" customWidth="1"/>
  </cols>
  <sheetData>
    <row r="1" spans="1:9" s="1" customFormat="1" ht="17.25" customHeight="1" x14ac:dyDescent="0.25">
      <c r="A1" s="37" t="s">
        <v>29</v>
      </c>
      <c r="B1" s="38"/>
      <c r="C1" s="38"/>
      <c r="D1" s="38"/>
      <c r="E1" s="38"/>
      <c r="F1" s="38"/>
      <c r="G1" s="38"/>
      <c r="H1" s="38"/>
      <c r="I1" s="39"/>
    </row>
    <row r="2" spans="1:9" s="11" customFormat="1" ht="14.25" customHeight="1" x14ac:dyDescent="0.25">
      <c r="A2" s="20" t="s">
        <v>28</v>
      </c>
      <c r="B2" s="21" t="s">
        <v>27</v>
      </c>
      <c r="C2" s="22" t="s">
        <v>26</v>
      </c>
      <c r="D2" s="22" t="s">
        <v>25</v>
      </c>
      <c r="E2" s="22" t="s">
        <v>24</v>
      </c>
      <c r="F2" s="23" t="s">
        <v>59</v>
      </c>
      <c r="G2" s="23" t="s">
        <v>60</v>
      </c>
      <c r="H2" s="24" t="s">
        <v>70</v>
      </c>
      <c r="I2" s="25" t="s">
        <v>30</v>
      </c>
    </row>
    <row r="3" spans="1:9" s="15" customFormat="1" ht="17.25" customHeight="1" x14ac:dyDescent="0.25">
      <c r="A3" s="29" t="s">
        <v>34</v>
      </c>
      <c r="B3" s="16" t="s">
        <v>42</v>
      </c>
      <c r="C3" s="16">
        <v>2025</v>
      </c>
      <c r="D3" s="16" t="s">
        <v>16</v>
      </c>
      <c r="E3" s="16" t="s">
        <v>0</v>
      </c>
      <c r="F3" s="13">
        <v>169</v>
      </c>
      <c r="G3" s="14">
        <f t="shared" ref="G3:G18" si="0">F3*1.21</f>
        <v>204.48999999999998</v>
      </c>
      <c r="H3" s="19"/>
      <c r="I3" s="26">
        <f t="shared" ref="I3:I18" si="1">G3*H3</f>
        <v>0</v>
      </c>
    </row>
    <row r="4" spans="1:9" s="15" customFormat="1" ht="17.25" customHeight="1" x14ac:dyDescent="0.25">
      <c r="A4" s="29" t="s">
        <v>9</v>
      </c>
      <c r="B4" s="16" t="s">
        <v>42</v>
      </c>
      <c r="C4" s="16">
        <v>2025</v>
      </c>
      <c r="D4" s="16" t="s">
        <v>16</v>
      </c>
      <c r="E4" s="16" t="s">
        <v>0</v>
      </c>
      <c r="F4" s="13">
        <v>169</v>
      </c>
      <c r="G4" s="14">
        <f t="shared" si="0"/>
        <v>204.48999999999998</v>
      </c>
      <c r="H4" s="19"/>
      <c r="I4" s="26">
        <f t="shared" si="1"/>
        <v>0</v>
      </c>
    </row>
    <row r="5" spans="1:9" s="15" customFormat="1" ht="17.25" customHeight="1" x14ac:dyDescent="0.25">
      <c r="A5" s="29" t="s">
        <v>39</v>
      </c>
      <c r="B5" s="16" t="s">
        <v>42</v>
      </c>
      <c r="C5" s="16">
        <v>2025</v>
      </c>
      <c r="D5" s="16" t="s">
        <v>16</v>
      </c>
      <c r="E5" s="16" t="s">
        <v>0</v>
      </c>
      <c r="F5" s="13">
        <v>169</v>
      </c>
      <c r="G5" s="14">
        <f t="shared" si="0"/>
        <v>204.48999999999998</v>
      </c>
      <c r="H5" s="19"/>
      <c r="I5" s="26">
        <f t="shared" si="1"/>
        <v>0</v>
      </c>
    </row>
    <row r="6" spans="1:9" s="15" customFormat="1" ht="17.25" customHeight="1" x14ac:dyDescent="0.25">
      <c r="A6" s="29" t="s">
        <v>22</v>
      </c>
      <c r="B6" s="16" t="s">
        <v>42</v>
      </c>
      <c r="C6" s="16">
        <v>2025</v>
      </c>
      <c r="D6" s="16" t="s">
        <v>8</v>
      </c>
      <c r="E6" s="16" t="s">
        <v>0</v>
      </c>
      <c r="F6" s="13">
        <v>169</v>
      </c>
      <c r="G6" s="14">
        <f t="shared" si="0"/>
        <v>204.48999999999998</v>
      </c>
      <c r="H6" s="19"/>
      <c r="I6" s="26">
        <f t="shared" si="1"/>
        <v>0</v>
      </c>
    </row>
    <row r="7" spans="1:9" s="15" customFormat="1" ht="17.25" customHeight="1" x14ac:dyDescent="0.25">
      <c r="A7" s="29" t="s">
        <v>53</v>
      </c>
      <c r="B7" s="16" t="s">
        <v>15</v>
      </c>
      <c r="C7" s="16">
        <v>2024</v>
      </c>
      <c r="D7" s="16" t="s">
        <v>16</v>
      </c>
      <c r="E7" s="16" t="s">
        <v>0</v>
      </c>
      <c r="F7" s="13">
        <v>169</v>
      </c>
      <c r="G7" s="14">
        <f t="shared" si="0"/>
        <v>204.48999999999998</v>
      </c>
      <c r="H7" s="19"/>
      <c r="I7" s="26">
        <f t="shared" si="1"/>
        <v>0</v>
      </c>
    </row>
    <row r="8" spans="1:9" s="15" customFormat="1" ht="17.25" customHeight="1" x14ac:dyDescent="0.25">
      <c r="A8" s="29" t="s">
        <v>18</v>
      </c>
      <c r="B8" s="16" t="s">
        <v>42</v>
      </c>
      <c r="C8" s="16">
        <v>2024</v>
      </c>
      <c r="D8" s="16" t="s">
        <v>16</v>
      </c>
      <c r="E8" s="16" t="s">
        <v>0</v>
      </c>
      <c r="F8" s="13">
        <v>169</v>
      </c>
      <c r="G8" s="14">
        <f t="shared" si="0"/>
        <v>204.48999999999998</v>
      </c>
      <c r="H8" s="19"/>
      <c r="I8" s="26">
        <f t="shared" si="1"/>
        <v>0</v>
      </c>
    </row>
    <row r="9" spans="1:9" s="15" customFormat="1" ht="17.25" customHeight="1" x14ac:dyDescent="0.25">
      <c r="A9" s="29" t="s">
        <v>55</v>
      </c>
      <c r="B9" s="16" t="s">
        <v>71</v>
      </c>
      <c r="C9" s="16">
        <v>2025</v>
      </c>
      <c r="D9" s="16" t="s">
        <v>16</v>
      </c>
      <c r="E9" s="16" t="s">
        <v>0</v>
      </c>
      <c r="F9" s="13">
        <v>169</v>
      </c>
      <c r="G9" s="14">
        <f t="shared" si="0"/>
        <v>204.48999999999998</v>
      </c>
      <c r="H9" s="19"/>
      <c r="I9" s="26">
        <f t="shared" si="1"/>
        <v>0</v>
      </c>
    </row>
    <row r="10" spans="1:9" s="15" customFormat="1" ht="17.25" customHeight="1" x14ac:dyDescent="0.25">
      <c r="A10" s="29" t="s">
        <v>56</v>
      </c>
      <c r="B10" s="16" t="s">
        <v>42</v>
      </c>
      <c r="C10" s="16">
        <v>2024</v>
      </c>
      <c r="D10" s="16" t="s">
        <v>16</v>
      </c>
      <c r="E10" s="16" t="s">
        <v>0</v>
      </c>
      <c r="F10" s="13">
        <v>184</v>
      </c>
      <c r="G10" s="14">
        <f t="shared" si="0"/>
        <v>222.64</v>
      </c>
      <c r="H10" s="19"/>
      <c r="I10" s="26">
        <f t="shared" si="1"/>
        <v>0</v>
      </c>
    </row>
    <row r="11" spans="1:9" s="15" customFormat="1" ht="17.25" customHeight="1" x14ac:dyDescent="0.25">
      <c r="A11" s="29" t="s">
        <v>19</v>
      </c>
      <c r="B11" s="16" t="s">
        <v>15</v>
      </c>
      <c r="C11" s="16">
        <v>2025</v>
      </c>
      <c r="D11" s="16" t="s">
        <v>8</v>
      </c>
      <c r="E11" s="16" t="s">
        <v>0</v>
      </c>
      <c r="F11" s="13">
        <v>203</v>
      </c>
      <c r="G11" s="14">
        <f t="shared" si="0"/>
        <v>245.63</v>
      </c>
      <c r="H11" s="19"/>
      <c r="I11" s="26">
        <f t="shared" si="1"/>
        <v>0</v>
      </c>
    </row>
    <row r="12" spans="1:9" s="15" customFormat="1" ht="17.25" customHeight="1" x14ac:dyDescent="0.25">
      <c r="A12" s="29" t="s">
        <v>35</v>
      </c>
      <c r="B12" s="16" t="s">
        <v>15</v>
      </c>
      <c r="C12" s="16">
        <v>2025</v>
      </c>
      <c r="D12" s="16" t="s">
        <v>36</v>
      </c>
      <c r="E12" s="16" t="s">
        <v>0</v>
      </c>
      <c r="F12" s="13">
        <v>222</v>
      </c>
      <c r="G12" s="14">
        <f t="shared" si="0"/>
        <v>268.62</v>
      </c>
      <c r="H12" s="19"/>
      <c r="I12" s="26">
        <f t="shared" si="1"/>
        <v>0</v>
      </c>
    </row>
    <row r="13" spans="1:9" s="15" customFormat="1" ht="17.25" customHeight="1" x14ac:dyDescent="0.25">
      <c r="A13" s="29" t="s">
        <v>9</v>
      </c>
      <c r="B13" s="16" t="s">
        <v>42</v>
      </c>
      <c r="C13" s="16">
        <v>2024</v>
      </c>
      <c r="D13" s="16" t="s">
        <v>16</v>
      </c>
      <c r="E13" s="16" t="s">
        <v>0</v>
      </c>
      <c r="F13" s="13">
        <v>222</v>
      </c>
      <c r="G13" s="14">
        <f t="shared" si="0"/>
        <v>268.62</v>
      </c>
      <c r="H13" s="19"/>
      <c r="I13" s="26">
        <f t="shared" si="1"/>
        <v>0</v>
      </c>
    </row>
    <row r="14" spans="1:9" s="15" customFormat="1" ht="17.25" customHeight="1" x14ac:dyDescent="0.25">
      <c r="A14" s="29" t="s">
        <v>39</v>
      </c>
      <c r="B14" s="16" t="s">
        <v>42</v>
      </c>
      <c r="C14" s="16">
        <v>2022</v>
      </c>
      <c r="D14" s="16" t="s">
        <v>16</v>
      </c>
      <c r="E14" s="16" t="s">
        <v>0</v>
      </c>
      <c r="F14" s="13">
        <v>278</v>
      </c>
      <c r="G14" s="14">
        <f t="shared" si="0"/>
        <v>336.38</v>
      </c>
      <c r="H14" s="19"/>
      <c r="I14" s="26">
        <f t="shared" si="1"/>
        <v>0</v>
      </c>
    </row>
    <row r="15" spans="1:9" s="15" customFormat="1" ht="17.25" customHeight="1" x14ac:dyDescent="0.25">
      <c r="A15" s="29" t="s">
        <v>54</v>
      </c>
      <c r="B15" s="16" t="s">
        <v>42</v>
      </c>
      <c r="C15" s="16">
        <v>2023</v>
      </c>
      <c r="D15" s="16" t="s">
        <v>16</v>
      </c>
      <c r="E15" s="16" t="s">
        <v>0</v>
      </c>
      <c r="F15" s="13">
        <v>240</v>
      </c>
      <c r="G15" s="14">
        <f t="shared" si="0"/>
        <v>290.39999999999998</v>
      </c>
      <c r="H15" s="19"/>
      <c r="I15" s="26">
        <f t="shared" si="1"/>
        <v>0</v>
      </c>
    </row>
    <row r="16" spans="1:9" s="15" customFormat="1" ht="17.25" customHeight="1" x14ac:dyDescent="0.25">
      <c r="A16" s="29" t="s">
        <v>57</v>
      </c>
      <c r="B16" s="16" t="s">
        <v>15</v>
      </c>
      <c r="C16" s="16">
        <v>2024</v>
      </c>
      <c r="D16" s="16" t="s">
        <v>16</v>
      </c>
      <c r="E16" s="16" t="s">
        <v>0</v>
      </c>
      <c r="F16" s="13">
        <v>240</v>
      </c>
      <c r="G16" s="14">
        <f t="shared" si="0"/>
        <v>290.39999999999998</v>
      </c>
      <c r="H16" s="19"/>
      <c r="I16" s="26">
        <f t="shared" si="1"/>
        <v>0</v>
      </c>
    </row>
    <row r="17" spans="1:9" s="15" customFormat="1" ht="17.25" customHeight="1" x14ac:dyDescent="0.25">
      <c r="A17" s="29" t="s">
        <v>38</v>
      </c>
      <c r="B17" s="16" t="s">
        <v>15</v>
      </c>
      <c r="C17" s="16">
        <v>2024</v>
      </c>
      <c r="D17" s="16" t="s">
        <v>16</v>
      </c>
      <c r="E17" s="16" t="s">
        <v>0</v>
      </c>
      <c r="F17" s="13">
        <v>293</v>
      </c>
      <c r="G17" s="14">
        <f t="shared" si="0"/>
        <v>354.53</v>
      </c>
      <c r="H17" s="19"/>
      <c r="I17" s="26">
        <f t="shared" si="1"/>
        <v>0</v>
      </c>
    </row>
    <row r="18" spans="1:9" s="15" customFormat="1" ht="17.25" customHeight="1" x14ac:dyDescent="0.25">
      <c r="A18" s="29" t="s">
        <v>23</v>
      </c>
      <c r="B18" s="16" t="s">
        <v>32</v>
      </c>
      <c r="C18" s="16">
        <v>2021</v>
      </c>
      <c r="D18" s="16" t="s">
        <v>14</v>
      </c>
      <c r="E18" s="16" t="s">
        <v>37</v>
      </c>
      <c r="F18" s="13">
        <v>435</v>
      </c>
      <c r="G18" s="14">
        <f t="shared" si="0"/>
        <v>526.35</v>
      </c>
      <c r="H18" s="19"/>
      <c r="I18" s="26">
        <f t="shared" si="1"/>
        <v>0</v>
      </c>
    </row>
    <row r="19" spans="1:9" s="15" customFormat="1" ht="17.25" customHeight="1" x14ac:dyDescent="0.25">
      <c r="A19" s="34" t="s">
        <v>58</v>
      </c>
      <c r="B19" s="35"/>
      <c r="C19" s="35"/>
      <c r="D19" s="35"/>
      <c r="E19" s="35"/>
      <c r="F19" s="35"/>
      <c r="G19" s="35"/>
      <c r="H19" s="35"/>
      <c r="I19" s="36"/>
    </row>
    <row r="20" spans="1:9" s="15" customFormat="1" ht="17.25" customHeight="1" x14ac:dyDescent="0.25">
      <c r="A20" s="28" t="s">
        <v>61</v>
      </c>
      <c r="B20" s="16" t="s">
        <v>72</v>
      </c>
      <c r="C20" s="16">
        <v>2024</v>
      </c>
      <c r="D20" s="16" t="s">
        <v>43</v>
      </c>
      <c r="E20" s="16" t="s">
        <v>0</v>
      </c>
      <c r="F20" s="13">
        <v>245</v>
      </c>
      <c r="G20" s="14">
        <f>F20*1.21</f>
        <v>296.45</v>
      </c>
      <c r="H20" s="19"/>
      <c r="I20" s="26">
        <f>G20*H20</f>
        <v>0</v>
      </c>
    </row>
    <row r="21" spans="1:9" s="15" customFormat="1" ht="17.25" customHeight="1" x14ac:dyDescent="0.25">
      <c r="A21" s="28" t="s">
        <v>17</v>
      </c>
      <c r="B21" s="16" t="s">
        <v>73</v>
      </c>
      <c r="C21" s="16">
        <v>2025</v>
      </c>
      <c r="D21" s="16" t="s">
        <v>8</v>
      </c>
      <c r="E21" s="16" t="s">
        <v>0</v>
      </c>
      <c r="F21" s="13">
        <v>184</v>
      </c>
      <c r="G21" s="14">
        <f>F21*1.21</f>
        <v>222.64</v>
      </c>
      <c r="H21" s="19"/>
      <c r="I21" s="26">
        <f>G21*H21</f>
        <v>0</v>
      </c>
    </row>
    <row r="22" spans="1:9" s="15" customFormat="1" ht="17.25" customHeight="1" x14ac:dyDescent="0.25">
      <c r="A22" s="28" t="s">
        <v>62</v>
      </c>
      <c r="B22" s="16" t="s">
        <v>63</v>
      </c>
      <c r="C22" s="16">
        <v>2025</v>
      </c>
      <c r="D22" s="16" t="s">
        <v>8</v>
      </c>
      <c r="E22" s="16" t="s">
        <v>0</v>
      </c>
      <c r="F22" s="13">
        <v>184</v>
      </c>
      <c r="G22" s="14">
        <f>F22*1.21</f>
        <v>222.64</v>
      </c>
      <c r="H22" s="19"/>
      <c r="I22" s="26">
        <f>G22*H22</f>
        <v>0</v>
      </c>
    </row>
    <row r="23" spans="1:9" s="15" customFormat="1" ht="17.25" customHeight="1" x14ac:dyDescent="0.25">
      <c r="A23" s="28" t="s">
        <v>33</v>
      </c>
      <c r="B23" s="16" t="s">
        <v>42</v>
      </c>
      <c r="C23" s="16">
        <v>2024</v>
      </c>
      <c r="D23" s="16" t="s">
        <v>16</v>
      </c>
      <c r="E23" s="16" t="s">
        <v>0</v>
      </c>
      <c r="F23" s="13">
        <v>293</v>
      </c>
      <c r="G23" s="14">
        <f>F23*1.21</f>
        <v>354.53</v>
      </c>
      <c r="H23" s="19"/>
      <c r="I23" s="26">
        <f>G23*H23</f>
        <v>0</v>
      </c>
    </row>
    <row r="24" spans="1:9" s="15" customFormat="1" ht="17.25" customHeight="1" x14ac:dyDescent="0.25">
      <c r="A24" s="28" t="s">
        <v>13</v>
      </c>
      <c r="B24" s="16" t="s">
        <v>42</v>
      </c>
      <c r="C24" s="16" t="s">
        <v>64</v>
      </c>
      <c r="D24" s="16" t="s">
        <v>16</v>
      </c>
      <c r="E24" s="16" t="s">
        <v>0</v>
      </c>
      <c r="F24" s="13">
        <v>406</v>
      </c>
      <c r="G24" s="14">
        <f>F24*1.21</f>
        <v>491.26</v>
      </c>
      <c r="H24" s="19"/>
      <c r="I24" s="26">
        <f>G24*H24</f>
        <v>0</v>
      </c>
    </row>
    <row r="25" spans="1:9" s="15" customFormat="1" ht="17.25" customHeight="1" x14ac:dyDescent="0.25">
      <c r="A25" s="34" t="s">
        <v>65</v>
      </c>
      <c r="B25" s="40"/>
      <c r="C25" s="40"/>
      <c r="D25" s="40"/>
      <c r="E25" s="40"/>
      <c r="F25" s="40"/>
      <c r="G25" s="40"/>
      <c r="H25" s="40"/>
      <c r="I25" s="41"/>
    </row>
    <row r="26" spans="1:9" s="15" customFormat="1" ht="17.25" customHeight="1" x14ac:dyDescent="0.25">
      <c r="A26" s="28" t="s">
        <v>66</v>
      </c>
      <c r="B26" s="16" t="s">
        <v>74</v>
      </c>
      <c r="C26" s="16">
        <v>2025</v>
      </c>
      <c r="D26" s="16" t="s">
        <v>16</v>
      </c>
      <c r="E26" s="16" t="s">
        <v>0</v>
      </c>
      <c r="F26" s="13">
        <v>140</v>
      </c>
      <c r="G26" s="14">
        <f>F26*1.21</f>
        <v>169.4</v>
      </c>
      <c r="H26" s="19"/>
      <c r="I26" s="26">
        <f>G26*H26</f>
        <v>0</v>
      </c>
    </row>
    <row r="27" spans="1:9" s="15" customFormat="1" ht="17.25" customHeight="1" x14ac:dyDescent="0.25">
      <c r="A27" s="28" t="s">
        <v>67</v>
      </c>
      <c r="B27" s="16" t="s">
        <v>75</v>
      </c>
      <c r="C27" s="16">
        <v>2025</v>
      </c>
      <c r="D27" s="16"/>
      <c r="E27" s="16" t="s">
        <v>68</v>
      </c>
      <c r="F27" s="13">
        <v>560</v>
      </c>
      <c r="G27" s="14">
        <f>F27*1.21</f>
        <v>677.6</v>
      </c>
      <c r="H27" s="19"/>
      <c r="I27" s="26">
        <f>G27*H27</f>
        <v>0</v>
      </c>
    </row>
    <row r="28" spans="1:9" s="15" customFormat="1" ht="17.25" customHeight="1" x14ac:dyDescent="0.25">
      <c r="A28" s="28" t="s">
        <v>67</v>
      </c>
      <c r="B28" s="16" t="s">
        <v>75</v>
      </c>
      <c r="C28" s="16">
        <v>2025</v>
      </c>
      <c r="D28" s="16"/>
      <c r="E28" s="16" t="s">
        <v>69</v>
      </c>
      <c r="F28" s="13">
        <v>1000</v>
      </c>
      <c r="G28" s="14">
        <f>F28*1.21</f>
        <v>1210</v>
      </c>
      <c r="H28" s="19"/>
      <c r="I28" s="26">
        <f>G28*H28</f>
        <v>0</v>
      </c>
    </row>
    <row r="29" spans="1:9" s="15" customFormat="1" ht="17.25" customHeight="1" x14ac:dyDescent="0.25">
      <c r="A29" s="42" t="s">
        <v>40</v>
      </c>
      <c r="B29" s="43"/>
      <c r="C29" s="43"/>
      <c r="D29" s="43"/>
      <c r="E29" s="43"/>
      <c r="F29" s="43"/>
      <c r="G29" s="43"/>
      <c r="H29" s="43"/>
      <c r="I29" s="44"/>
    </row>
    <row r="30" spans="1:9" s="15" customFormat="1" ht="17.25" customHeight="1" x14ac:dyDescent="0.25">
      <c r="A30" s="29" t="s">
        <v>41</v>
      </c>
      <c r="B30" s="16" t="s">
        <v>73</v>
      </c>
      <c r="C30" s="16">
        <v>2024</v>
      </c>
      <c r="D30" s="16" t="s">
        <v>16</v>
      </c>
      <c r="E30" s="16" t="s">
        <v>0</v>
      </c>
      <c r="F30" s="13">
        <v>188</v>
      </c>
      <c r="G30" s="14">
        <f t="shared" ref="G30:G51" si="2">F30*1.21</f>
        <v>227.48</v>
      </c>
      <c r="H30" s="19"/>
      <c r="I30" s="26">
        <f t="shared" ref="I30:I42" si="3">G30*H30</f>
        <v>0</v>
      </c>
    </row>
    <row r="31" spans="1:9" s="15" customFormat="1" ht="17.25" customHeight="1" x14ac:dyDescent="0.25">
      <c r="A31" s="29" t="s">
        <v>38</v>
      </c>
      <c r="B31" s="16" t="s">
        <v>42</v>
      </c>
      <c r="C31" s="16">
        <v>2024</v>
      </c>
      <c r="D31" s="16" t="s">
        <v>16</v>
      </c>
      <c r="E31" s="16" t="s">
        <v>0</v>
      </c>
      <c r="F31" s="13">
        <v>188</v>
      </c>
      <c r="G31" s="14">
        <f t="shared" si="2"/>
        <v>227.48</v>
      </c>
      <c r="H31" s="19"/>
      <c r="I31" s="26">
        <f t="shared" si="3"/>
        <v>0</v>
      </c>
    </row>
    <row r="32" spans="1:9" s="15" customFormat="1" ht="17.25" customHeight="1" x14ac:dyDescent="0.25">
      <c r="A32" s="29" t="s">
        <v>34</v>
      </c>
      <c r="B32" s="16" t="s">
        <v>42</v>
      </c>
      <c r="C32" s="16">
        <v>2024</v>
      </c>
      <c r="D32" s="16" t="s">
        <v>16</v>
      </c>
      <c r="E32" s="16" t="s">
        <v>0</v>
      </c>
      <c r="F32" s="13">
        <v>207</v>
      </c>
      <c r="G32" s="14">
        <f t="shared" si="2"/>
        <v>250.47</v>
      </c>
      <c r="H32" s="19"/>
      <c r="I32" s="26">
        <f t="shared" si="3"/>
        <v>0</v>
      </c>
    </row>
    <row r="33" spans="1:9" s="15" customFormat="1" ht="17.25" customHeight="1" x14ac:dyDescent="0.25">
      <c r="A33" s="29" t="s">
        <v>9</v>
      </c>
      <c r="B33" s="16" t="s">
        <v>42</v>
      </c>
      <c r="C33" s="16">
        <v>2024</v>
      </c>
      <c r="D33" s="16" t="s">
        <v>8</v>
      </c>
      <c r="E33" s="16" t="s">
        <v>0</v>
      </c>
      <c r="F33" s="13">
        <v>207</v>
      </c>
      <c r="G33" s="14">
        <f t="shared" si="2"/>
        <v>250.47</v>
      </c>
      <c r="H33" s="19"/>
      <c r="I33" s="26">
        <f t="shared" si="3"/>
        <v>0</v>
      </c>
    </row>
    <row r="34" spans="1:9" s="15" customFormat="1" ht="17.25" customHeight="1" x14ac:dyDescent="0.25">
      <c r="A34" s="29" t="s">
        <v>22</v>
      </c>
      <c r="B34" s="16" t="s">
        <v>15</v>
      </c>
      <c r="C34" s="16">
        <v>2024</v>
      </c>
      <c r="D34" s="16" t="s">
        <v>8</v>
      </c>
      <c r="E34" s="16" t="s">
        <v>0</v>
      </c>
      <c r="F34" s="13">
        <v>207</v>
      </c>
      <c r="G34" s="14">
        <f t="shared" si="2"/>
        <v>250.47</v>
      </c>
      <c r="H34" s="19"/>
      <c r="I34" s="26">
        <f t="shared" si="3"/>
        <v>0</v>
      </c>
    </row>
    <row r="35" spans="1:9" s="15" customFormat="1" ht="17.25" customHeight="1" x14ac:dyDescent="0.25">
      <c r="A35" s="29" t="s">
        <v>47</v>
      </c>
      <c r="B35" s="16" t="s">
        <v>42</v>
      </c>
      <c r="C35" s="16">
        <v>2022</v>
      </c>
      <c r="D35" s="16" t="s">
        <v>16</v>
      </c>
      <c r="E35" s="16" t="s">
        <v>0</v>
      </c>
      <c r="F35" s="13">
        <v>207</v>
      </c>
      <c r="G35" s="14">
        <f t="shared" si="2"/>
        <v>250.47</v>
      </c>
      <c r="H35" s="19"/>
      <c r="I35" s="26">
        <f t="shared" si="3"/>
        <v>0</v>
      </c>
    </row>
    <row r="36" spans="1:9" s="15" customFormat="1" ht="17.25" customHeight="1" x14ac:dyDescent="0.25">
      <c r="A36" s="29" t="s">
        <v>45</v>
      </c>
      <c r="B36" s="16" t="s">
        <v>15</v>
      </c>
      <c r="C36" s="16">
        <v>2024</v>
      </c>
      <c r="D36" s="16" t="s">
        <v>8</v>
      </c>
      <c r="E36" s="16" t="s">
        <v>0</v>
      </c>
      <c r="F36" s="13">
        <v>214</v>
      </c>
      <c r="G36" s="14">
        <f t="shared" si="2"/>
        <v>258.94</v>
      </c>
      <c r="H36" s="19"/>
      <c r="I36" s="26">
        <f t="shared" si="3"/>
        <v>0</v>
      </c>
    </row>
    <row r="37" spans="1:9" s="15" customFormat="1" ht="17.25" customHeight="1" x14ac:dyDescent="0.25">
      <c r="A37" s="29" t="s">
        <v>48</v>
      </c>
      <c r="B37" s="16" t="s">
        <v>15</v>
      </c>
      <c r="C37" s="16">
        <v>2022</v>
      </c>
      <c r="D37" s="16" t="s">
        <v>16</v>
      </c>
      <c r="E37" s="16" t="s">
        <v>0</v>
      </c>
      <c r="F37" s="13">
        <v>230</v>
      </c>
      <c r="G37" s="14">
        <f t="shared" si="2"/>
        <v>278.3</v>
      </c>
      <c r="H37" s="19"/>
      <c r="I37" s="26">
        <f t="shared" si="3"/>
        <v>0</v>
      </c>
    </row>
    <row r="38" spans="1:9" s="15" customFormat="1" ht="17.25" customHeight="1" x14ac:dyDescent="0.25">
      <c r="A38" s="29" t="s">
        <v>46</v>
      </c>
      <c r="B38" s="16" t="s">
        <v>15</v>
      </c>
      <c r="C38" s="16">
        <v>2021</v>
      </c>
      <c r="D38" s="16" t="s">
        <v>16</v>
      </c>
      <c r="E38" s="16" t="s">
        <v>0</v>
      </c>
      <c r="F38" s="13">
        <v>310</v>
      </c>
      <c r="G38" s="14">
        <f t="shared" si="2"/>
        <v>375.09999999999997</v>
      </c>
      <c r="H38" s="19"/>
      <c r="I38" s="26">
        <f t="shared" si="3"/>
        <v>0</v>
      </c>
    </row>
    <row r="39" spans="1:9" s="15" customFormat="1" ht="17.25" customHeight="1" x14ac:dyDescent="0.25">
      <c r="A39" s="29" t="s">
        <v>39</v>
      </c>
      <c r="B39" s="16" t="s">
        <v>15</v>
      </c>
      <c r="C39" s="16">
        <v>2021</v>
      </c>
      <c r="D39" s="16" t="s">
        <v>16</v>
      </c>
      <c r="E39" s="16" t="s">
        <v>0</v>
      </c>
      <c r="F39" s="13">
        <v>310</v>
      </c>
      <c r="G39" s="14">
        <f t="shared" si="2"/>
        <v>375.09999999999997</v>
      </c>
      <c r="H39" s="19"/>
      <c r="I39" s="26">
        <f t="shared" si="3"/>
        <v>0</v>
      </c>
    </row>
    <row r="40" spans="1:9" s="15" customFormat="1" ht="17.25" customHeight="1" x14ac:dyDescent="0.25">
      <c r="A40" s="29" t="s">
        <v>49</v>
      </c>
      <c r="B40" s="16" t="s">
        <v>15</v>
      </c>
      <c r="C40" s="16">
        <v>2021</v>
      </c>
      <c r="D40" s="16" t="s">
        <v>16</v>
      </c>
      <c r="E40" s="16" t="s">
        <v>0</v>
      </c>
      <c r="F40" s="13">
        <v>385</v>
      </c>
      <c r="G40" s="14">
        <f t="shared" si="2"/>
        <v>465.84999999999997</v>
      </c>
      <c r="H40" s="19"/>
      <c r="I40" s="26">
        <f t="shared" si="3"/>
        <v>0</v>
      </c>
    </row>
    <row r="41" spans="1:9" s="15" customFormat="1" ht="17.25" customHeight="1" x14ac:dyDescent="0.25">
      <c r="A41" s="29" t="s">
        <v>76</v>
      </c>
      <c r="B41" s="16" t="s">
        <v>51</v>
      </c>
      <c r="C41" s="16">
        <v>2022</v>
      </c>
      <c r="D41" s="16" t="s">
        <v>16</v>
      </c>
      <c r="E41" s="16" t="s">
        <v>0</v>
      </c>
      <c r="F41" s="13">
        <v>385</v>
      </c>
      <c r="G41" s="14">
        <f t="shared" si="2"/>
        <v>465.84999999999997</v>
      </c>
      <c r="H41" s="19"/>
      <c r="I41" s="26">
        <f t="shared" si="3"/>
        <v>0</v>
      </c>
    </row>
    <row r="42" spans="1:9" s="15" customFormat="1" ht="17.25" customHeight="1" x14ac:dyDescent="0.25">
      <c r="A42" s="29" t="s">
        <v>50</v>
      </c>
      <c r="B42" s="16" t="s">
        <v>15</v>
      </c>
      <c r="C42" s="16">
        <v>2018</v>
      </c>
      <c r="D42" s="16" t="s">
        <v>16</v>
      </c>
      <c r="E42" s="16" t="s">
        <v>0</v>
      </c>
      <c r="F42" s="13">
        <v>820</v>
      </c>
      <c r="G42" s="14">
        <f t="shared" si="2"/>
        <v>992.19999999999993</v>
      </c>
      <c r="H42" s="19"/>
      <c r="I42" s="26">
        <f t="shared" si="3"/>
        <v>0</v>
      </c>
    </row>
    <row r="43" spans="1:9" s="15" customFormat="1" ht="17.25" customHeight="1" x14ac:dyDescent="0.25">
      <c r="A43" s="42" t="s">
        <v>31</v>
      </c>
      <c r="B43" s="43"/>
      <c r="C43" s="43"/>
      <c r="D43" s="43"/>
      <c r="E43" s="43"/>
      <c r="F43" s="43"/>
      <c r="G43" s="43"/>
      <c r="H43" s="43"/>
      <c r="I43" s="44"/>
    </row>
    <row r="44" spans="1:9" s="15" customFormat="1" x14ac:dyDescent="0.25">
      <c r="A44" s="30" t="s">
        <v>81</v>
      </c>
      <c r="B44" s="16" t="s">
        <v>71</v>
      </c>
      <c r="C44" s="18">
        <v>2025</v>
      </c>
      <c r="D44" s="18" t="s">
        <v>16</v>
      </c>
      <c r="E44" s="16" t="s">
        <v>0</v>
      </c>
      <c r="F44" s="17">
        <v>205</v>
      </c>
      <c r="G44" s="14">
        <f>F44*1.21</f>
        <v>248.04999999999998</v>
      </c>
      <c r="H44" s="19"/>
      <c r="I44" s="26">
        <f t="shared" ref="I44:I45" si="4">G44*H44</f>
        <v>0</v>
      </c>
    </row>
    <row r="45" spans="1:9" s="15" customFormat="1" x14ac:dyDescent="0.25">
      <c r="A45" s="30" t="s">
        <v>22</v>
      </c>
      <c r="B45" s="16" t="s">
        <v>63</v>
      </c>
      <c r="C45" s="18">
        <v>2025</v>
      </c>
      <c r="D45" s="18" t="s">
        <v>16</v>
      </c>
      <c r="E45" s="16" t="s">
        <v>0</v>
      </c>
      <c r="F45" s="17">
        <v>200</v>
      </c>
      <c r="G45" s="14">
        <f t="shared" si="2"/>
        <v>242</v>
      </c>
      <c r="H45" s="19"/>
      <c r="I45" s="26">
        <f t="shared" si="4"/>
        <v>0</v>
      </c>
    </row>
    <row r="46" spans="1:9" s="15" customFormat="1" x14ac:dyDescent="0.25">
      <c r="A46" s="30" t="s">
        <v>19</v>
      </c>
      <c r="B46" s="16" t="s">
        <v>63</v>
      </c>
      <c r="C46" s="18">
        <v>2025</v>
      </c>
      <c r="D46" s="18" t="s">
        <v>16</v>
      </c>
      <c r="E46" s="16" t="s">
        <v>0</v>
      </c>
      <c r="F46" s="17">
        <v>200</v>
      </c>
      <c r="G46" s="14">
        <f t="shared" si="2"/>
        <v>242</v>
      </c>
      <c r="H46" s="19"/>
      <c r="I46" s="26">
        <f t="shared" ref="I46:I51" si="5">G46*H46</f>
        <v>0</v>
      </c>
    </row>
    <row r="47" spans="1:9" s="15" customFormat="1" x14ac:dyDescent="0.25">
      <c r="A47" s="30" t="s">
        <v>80</v>
      </c>
      <c r="B47" s="16" t="s">
        <v>63</v>
      </c>
      <c r="C47" s="18">
        <v>2024</v>
      </c>
      <c r="D47" s="18" t="s">
        <v>16</v>
      </c>
      <c r="E47" s="16" t="s">
        <v>0</v>
      </c>
      <c r="F47" s="17">
        <v>205</v>
      </c>
      <c r="G47" s="14">
        <f t="shared" si="2"/>
        <v>248.04999999999998</v>
      </c>
      <c r="H47" s="19"/>
      <c r="I47" s="26">
        <f t="shared" si="5"/>
        <v>0</v>
      </c>
    </row>
    <row r="48" spans="1:9" s="15" customFormat="1" x14ac:dyDescent="0.25">
      <c r="A48" s="30" t="s">
        <v>35</v>
      </c>
      <c r="B48" s="16" t="s">
        <v>63</v>
      </c>
      <c r="C48" s="18">
        <v>2025</v>
      </c>
      <c r="D48" s="18" t="s">
        <v>16</v>
      </c>
      <c r="E48" s="16" t="s">
        <v>0</v>
      </c>
      <c r="F48" s="17">
        <v>200</v>
      </c>
      <c r="G48" s="14">
        <f t="shared" si="2"/>
        <v>242</v>
      </c>
      <c r="H48" s="19"/>
      <c r="I48" s="26">
        <f t="shared" si="5"/>
        <v>0</v>
      </c>
    </row>
    <row r="49" spans="1:9" s="15" customFormat="1" x14ac:dyDescent="0.25">
      <c r="A49" s="30" t="s">
        <v>9</v>
      </c>
      <c r="B49" s="16" t="s">
        <v>63</v>
      </c>
      <c r="C49" s="18">
        <v>2025</v>
      </c>
      <c r="D49" s="18" t="s">
        <v>16</v>
      </c>
      <c r="E49" s="16" t="s">
        <v>0</v>
      </c>
      <c r="F49" s="17">
        <v>200</v>
      </c>
      <c r="G49" s="14">
        <f t="shared" si="2"/>
        <v>242</v>
      </c>
      <c r="H49" s="19"/>
      <c r="I49" s="26">
        <f t="shared" si="5"/>
        <v>0</v>
      </c>
    </row>
    <row r="50" spans="1:9" s="15" customFormat="1" x14ac:dyDescent="0.25">
      <c r="A50" s="30" t="s">
        <v>52</v>
      </c>
      <c r="B50" s="16" t="s">
        <v>63</v>
      </c>
      <c r="C50" s="18">
        <v>2024</v>
      </c>
      <c r="D50" s="18" t="s">
        <v>16</v>
      </c>
      <c r="E50" s="16" t="s">
        <v>0</v>
      </c>
      <c r="F50" s="17">
        <v>200</v>
      </c>
      <c r="G50" s="14">
        <f t="shared" si="2"/>
        <v>242</v>
      </c>
      <c r="H50" s="19"/>
      <c r="I50" s="26">
        <f t="shared" si="5"/>
        <v>0</v>
      </c>
    </row>
    <row r="51" spans="1:9" s="15" customFormat="1" x14ac:dyDescent="0.25">
      <c r="A51" s="30" t="s">
        <v>82</v>
      </c>
      <c r="B51" s="16" t="s">
        <v>63</v>
      </c>
      <c r="C51" s="18">
        <v>2024</v>
      </c>
      <c r="D51" s="18" t="s">
        <v>14</v>
      </c>
      <c r="E51" s="16" t="s">
        <v>79</v>
      </c>
      <c r="F51" s="17">
        <v>350</v>
      </c>
      <c r="G51" s="14">
        <f t="shared" si="2"/>
        <v>423.5</v>
      </c>
      <c r="H51" s="19"/>
      <c r="I51" s="26">
        <f t="shared" si="5"/>
        <v>0</v>
      </c>
    </row>
    <row r="52" spans="1:9" x14ac:dyDescent="0.25">
      <c r="H52" s="19">
        <f>SUM(H3:H51)</f>
        <v>0</v>
      </c>
      <c r="I52" s="26">
        <f>SUM(I3:I51)</f>
        <v>0</v>
      </c>
    </row>
    <row r="53" spans="1:9" x14ac:dyDescent="0.25">
      <c r="A53" s="31" t="s">
        <v>44</v>
      </c>
      <c r="B53" s="31"/>
      <c r="C53" s="31"/>
      <c r="D53" s="31"/>
      <c r="E53" s="31"/>
      <c r="F53" s="31"/>
      <c r="G53" s="31"/>
    </row>
    <row r="54" spans="1:9" x14ac:dyDescent="0.25">
      <c r="A54" s="33" t="s">
        <v>77</v>
      </c>
      <c r="B54" s="33"/>
      <c r="C54" s="33"/>
      <c r="D54" s="33"/>
      <c r="E54" s="33"/>
    </row>
    <row r="55" spans="1:9" x14ac:dyDescent="0.25">
      <c r="A55" s="32" t="s">
        <v>78</v>
      </c>
      <c r="B55" s="32"/>
      <c r="C55" s="32"/>
      <c r="D55" s="32"/>
    </row>
    <row r="56" spans="1:9" x14ac:dyDescent="0.25">
      <c r="A56" s="11"/>
    </row>
  </sheetData>
  <mergeCells count="8">
    <mergeCell ref="A53:G53"/>
    <mergeCell ref="A55:D55"/>
    <mergeCell ref="A54:E54"/>
    <mergeCell ref="A19:I19"/>
    <mergeCell ref="A1:I1"/>
    <mergeCell ref="A25:I25"/>
    <mergeCell ref="A29:I29"/>
    <mergeCell ref="A43:I43"/>
  </mergeCells>
  <pageMargins left="0.78740157480314965" right="0" top="0.39370078740157483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F19" sqref="F19"/>
    </sheetView>
  </sheetViews>
  <sheetFormatPr defaultRowHeight="15" x14ac:dyDescent="0.25"/>
  <cols>
    <col min="1" max="1" width="26.42578125" customWidth="1"/>
    <col min="2" max="2" width="68.140625" customWidth="1"/>
    <col min="3" max="3" width="11.140625" customWidth="1"/>
    <col min="4" max="4" width="11.28515625" customWidth="1"/>
  </cols>
  <sheetData>
    <row r="1" spans="1:4" x14ac:dyDescent="0.25">
      <c r="A1" s="45" t="s">
        <v>1</v>
      </c>
      <c r="B1" s="45"/>
      <c r="C1" s="45"/>
      <c r="D1" s="45"/>
    </row>
    <row r="2" spans="1:4" x14ac:dyDescent="0.25">
      <c r="A2" s="2"/>
      <c r="B2" s="2"/>
      <c r="C2" s="3"/>
      <c r="D2" s="3"/>
    </row>
    <row r="3" spans="1:4" x14ac:dyDescent="0.25">
      <c r="A3" s="46"/>
      <c r="B3" s="4" t="s">
        <v>85</v>
      </c>
      <c r="C3" s="5">
        <v>7</v>
      </c>
      <c r="D3" s="5">
        <f>SUM(C3*1.21)</f>
        <v>8.4699999999999989</v>
      </c>
    </row>
    <row r="4" spans="1:4" x14ac:dyDescent="0.25">
      <c r="A4" s="47" t="s">
        <v>20</v>
      </c>
      <c r="B4" s="4" t="s">
        <v>86</v>
      </c>
      <c r="C4" s="5">
        <v>7</v>
      </c>
      <c r="D4" s="5">
        <f>SUM(C4*1.21)</f>
        <v>8.4699999999999989</v>
      </c>
    </row>
    <row r="5" spans="1:4" x14ac:dyDescent="0.25">
      <c r="A5" s="48"/>
      <c r="B5" s="4" t="s">
        <v>2</v>
      </c>
      <c r="C5" s="5">
        <v>150</v>
      </c>
      <c r="D5" s="5">
        <f>SUM(C5*1.21)</f>
        <v>181.5</v>
      </c>
    </row>
    <row r="6" spans="1:4" x14ac:dyDescent="0.25">
      <c r="A6" s="48"/>
      <c r="B6" s="48"/>
      <c r="C6" s="5"/>
      <c r="D6" s="5"/>
    </row>
    <row r="7" spans="1:4" x14ac:dyDescent="0.25">
      <c r="A7" s="47" t="s">
        <v>3</v>
      </c>
      <c r="B7" s="4" t="s">
        <v>87</v>
      </c>
      <c r="C7" s="5">
        <v>10</v>
      </c>
      <c r="D7" s="5">
        <f>SUM(C7*1.21)</f>
        <v>12.1</v>
      </c>
    </row>
    <row r="8" spans="1:4" x14ac:dyDescent="0.25">
      <c r="A8" s="49"/>
      <c r="B8" s="4" t="s">
        <v>2</v>
      </c>
      <c r="C8" s="5">
        <v>150</v>
      </c>
      <c r="D8" s="5">
        <f>SUM(C8*1.21)</f>
        <v>181.5</v>
      </c>
    </row>
    <row r="9" spans="1:4" s="1" customFormat="1" x14ac:dyDescent="0.25">
      <c r="A9" s="49"/>
      <c r="B9" s="4"/>
      <c r="C9" s="5"/>
      <c r="D9" s="5"/>
    </row>
    <row r="10" spans="1:4" x14ac:dyDescent="0.25">
      <c r="A10" s="2" t="s">
        <v>5</v>
      </c>
      <c r="B10" s="6" t="s">
        <v>83</v>
      </c>
      <c r="C10" s="3">
        <v>30</v>
      </c>
      <c r="D10" s="5">
        <f>SUM(C10*1.21)</f>
        <v>36.299999999999997</v>
      </c>
    </row>
    <row r="11" spans="1:4" x14ac:dyDescent="0.25">
      <c r="A11" s="2"/>
      <c r="B11" s="6" t="s">
        <v>84</v>
      </c>
      <c r="C11" s="3">
        <v>35</v>
      </c>
      <c r="D11" s="5">
        <f>SUM(C11*1.21)</f>
        <v>42.35</v>
      </c>
    </row>
    <row r="12" spans="1:4" x14ac:dyDescent="0.25">
      <c r="A12" s="2"/>
      <c r="B12" s="2"/>
      <c r="C12" s="3"/>
      <c r="D12" s="3"/>
    </row>
    <row r="13" spans="1:4" x14ac:dyDescent="0.25">
      <c r="A13" s="2" t="s">
        <v>4</v>
      </c>
      <c r="B13" s="2" t="s">
        <v>6</v>
      </c>
      <c r="C13" s="3">
        <v>15</v>
      </c>
      <c r="D13" s="5">
        <f>SUM(C13*1.21)</f>
        <v>18.149999999999999</v>
      </c>
    </row>
    <row r="14" spans="1:4" x14ac:dyDescent="0.25">
      <c r="A14" s="2"/>
      <c r="B14" s="7"/>
      <c r="C14" s="3"/>
      <c r="D14" s="3"/>
    </row>
    <row r="15" spans="1:4" x14ac:dyDescent="0.25">
      <c r="A15" s="2" t="s">
        <v>7</v>
      </c>
      <c r="B15" s="8" t="s">
        <v>10</v>
      </c>
      <c r="C15" s="3">
        <v>60</v>
      </c>
      <c r="D15" s="5">
        <f>SUM(C15*1.21)</f>
        <v>72.599999999999994</v>
      </c>
    </row>
    <row r="16" spans="1:4" x14ac:dyDescent="0.25">
      <c r="A16" s="2"/>
      <c r="B16" s="8" t="s">
        <v>11</v>
      </c>
      <c r="C16" s="3">
        <v>80</v>
      </c>
      <c r="D16" s="5">
        <f>SUM(C16*1.21)</f>
        <v>96.8</v>
      </c>
    </row>
    <row r="17" spans="1:4" x14ac:dyDescent="0.25">
      <c r="A17" s="2"/>
      <c r="B17" s="8"/>
      <c r="C17" s="3"/>
      <c r="D17" s="3"/>
    </row>
    <row r="18" spans="1:4" x14ac:dyDescent="0.25">
      <c r="A18" s="9" t="s">
        <v>21</v>
      </c>
      <c r="B18" s="2" t="s">
        <v>12</v>
      </c>
      <c r="C18" s="10">
        <v>130</v>
      </c>
      <c r="D18" s="5">
        <f>SUM(C18*1.21)</f>
        <v>157.29999999999998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Ceník vín</vt:lpstr>
      <vt:lpstr>Kazety a služby</vt:lpstr>
      <vt:lpstr>'Ceník vín'!Oblast_tisku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User</cp:lastModifiedBy>
  <cp:lastPrinted>2023-03-11T11:07:21Z</cp:lastPrinted>
  <dcterms:created xsi:type="dcterms:W3CDTF">2014-04-09T08:41:53Z</dcterms:created>
  <dcterms:modified xsi:type="dcterms:W3CDTF">2026-07-21T15:29:13Z</dcterms:modified>
</cp:coreProperties>
</file>